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100" windowHeight="8676" activeTab="0"/>
  </bookViews>
  <sheets>
    <sheet name="Лист2" sheetId="1" r:id="rId1"/>
    <sheet name="Лист1" sheetId="2" r:id="rId2"/>
  </sheets>
  <definedNames>
    <definedName name="sub_200013" localSheetId="1">'Лист1'!$A$9</definedName>
    <definedName name="sub_20120" localSheetId="1">'Лист1'!$A$12</definedName>
  </definedNames>
  <calcPr fullCalcOnLoad="1"/>
</workbook>
</file>

<file path=xl/sharedStrings.xml><?xml version="1.0" encoding="utf-8"?>
<sst xmlns="http://schemas.openxmlformats.org/spreadsheetml/2006/main" count="161" uniqueCount="119">
  <si>
    <t>Исходные данные:</t>
  </si>
  <si>
    <t>Расход по ОДПУ, кВт*час</t>
  </si>
  <si>
    <t>Расход по ИПУ, кВт*час</t>
  </si>
  <si>
    <t>Расход на освещение МОП</t>
  </si>
  <si>
    <t>Расход контора, кВт*час</t>
  </si>
  <si>
    <t>21725,82 м2 - общая площадь жилых помещений</t>
  </si>
  <si>
    <t xml:space="preserve"> </t>
  </si>
  <si>
    <t>(формула 12 Приложение 2 Постановления № 354</t>
  </si>
  <si>
    <t>2,57 руб. - стоимость единицы электроэнергии</t>
  </si>
  <si>
    <t>(в утвержденном тарифе 6,94 руб/кв.м. статьи "управление МКД нет)</t>
  </si>
  <si>
    <t>Расчет платы за вывоз ТБО</t>
  </si>
  <si>
    <t>Оплата  вывоза ТБО на основании ст.158 ЖК РФ производится пропорционально площади жилого помещения</t>
  </si>
  <si>
    <t>В утвержденном тарифе 6,94 руб/кв.м. услуги по вывозу ТБО 1,19 руб/кв.м. в т.ч.:</t>
  </si>
  <si>
    <t>вывоз ТБО</t>
  </si>
  <si>
    <t>утилизация ТБО</t>
  </si>
  <si>
    <t>1,00 руб/кв.м.</t>
  </si>
  <si>
    <t>0,19 руб/кв.м.</t>
  </si>
  <si>
    <t>(76 м3 * 172,55 руб/м3 = 13113,80 руб) на весь жилищный фонд</t>
  </si>
  <si>
    <t>В связи с увеличением тарифа на утилизацию ТБО до 172,55 руб/м3 с 01.09.2012 г.</t>
  </si>
  <si>
    <t>стоимость утилизации ТБО с 01.09.2012 г.</t>
  </si>
  <si>
    <t xml:space="preserve">стоимость услуги по вывозу ТБО </t>
  </si>
  <si>
    <t>Расчет платы за отопление многоквартирного дома</t>
  </si>
  <si>
    <t>Общая площадь многоквартирного дома</t>
  </si>
  <si>
    <t>Общая площадь жилых помещений</t>
  </si>
  <si>
    <r>
      <t xml:space="preserve">258 кВт*час- расход по конторе </t>
    </r>
    <r>
      <rPr>
        <b/>
        <u val="single"/>
        <sz val="10"/>
        <rFont val="Arial Cyr"/>
        <family val="0"/>
      </rPr>
      <t>(ст.154 п.2 пп.1 управление жилищным фондом)</t>
    </r>
  </si>
  <si>
    <t>стоимость услуг по вывозу ТБО с 01.09.2012 г.</t>
  </si>
  <si>
    <t>В связи с увеличением стоимости маш/часа на вывоз ТБО до 700 руб с 01.09.2012 г.</t>
  </si>
  <si>
    <t>(36 маш*час* 700 руб/маш*час = 25200 руб) на весь жилищный фонд</t>
  </si>
  <si>
    <t>13113,80/21725,82 = 0,60 руб/м2</t>
  </si>
  <si>
    <t>25200,00/21725,82 = 1,17 руб/м2</t>
  </si>
  <si>
    <t>1,17+0,60 = 1,77 руб/м2</t>
  </si>
  <si>
    <t>Расчет норматива отопления на 1 м2/мес.</t>
  </si>
  <si>
    <t>173,04 Гкал</t>
  </si>
  <si>
    <t>0,19+0,41 =0,60 руб/м2</t>
  </si>
  <si>
    <t>1,00+0,17 =1,17 руб/м2</t>
  </si>
  <si>
    <t>552,1 м2</t>
  </si>
  <si>
    <t>450,5 м2</t>
  </si>
  <si>
    <t>(173,01/12)/450,5 = 0,032 Гкал/м2</t>
  </si>
  <si>
    <t>Расчет платы за отопление кв. 5</t>
  </si>
  <si>
    <t>Р=0,032*45,8*1555,97=2280,43 руб</t>
  </si>
  <si>
    <r>
      <t>Объем тепловой энергии за 2011 год (</t>
    </r>
    <r>
      <rPr>
        <sz val="10"/>
        <color indexed="10"/>
        <rFont val="Arial Cyr"/>
        <family val="0"/>
      </rPr>
      <t>расчет</t>
    </r>
    <r>
      <rPr>
        <sz val="10"/>
        <rFont val="Arial Cyr"/>
        <family val="0"/>
      </rPr>
      <t>)*</t>
    </r>
  </si>
  <si>
    <t>*Примечание: в связи с тем, что в доме в 2011 году не был установлен ОДПУ тепловой энергии</t>
  </si>
  <si>
    <t>определение расхода теплоносителя на отопление жилых помещений и общего имущества</t>
  </si>
  <si>
    <t>производилось расчетным способом.</t>
  </si>
  <si>
    <t>Для расчета платы за тепловую энергию был применен норматив по отоплению 0,032 Гкал/м2</t>
  </si>
  <si>
    <t>(14,42 Гкал в месяц)</t>
  </si>
  <si>
    <t>Расчет платы за освещение мест общего пользования по жилому дому ул. Победы 11                        за ноябрь 2012 г.</t>
  </si>
  <si>
    <t>2460 - 1833 = 627</t>
  </si>
  <si>
    <t>(258/21725,82)*450,5 = 5</t>
  </si>
  <si>
    <t>450,5 м2 - общая площадь жилых помещений дома</t>
  </si>
  <si>
    <t>Пример расчета стоимости эл/энергии на освещение МОП кв. 5</t>
  </si>
  <si>
    <t>V= ((2460 - 1833 + 5)*45,8)/450,5 = 64,25 кВт*час</t>
  </si>
  <si>
    <t>Р = 64,25*2,57=165,13 руб.</t>
  </si>
  <si>
    <t>Текущий ремонт</t>
  </si>
  <si>
    <t>Содержание жилья</t>
  </si>
  <si>
    <t>Вывоз ТБО</t>
  </si>
  <si>
    <t>Освещение МОП</t>
  </si>
  <si>
    <t>тыс.руб.</t>
  </si>
  <si>
    <t>Итого</t>
  </si>
  <si>
    <t>Расходы</t>
  </si>
  <si>
    <t>Задолженность</t>
  </si>
  <si>
    <t>Фактические</t>
  </si>
  <si>
    <t>1.1. Текущий ремонт жилого дома</t>
  </si>
  <si>
    <t>1.1.1. Затраты на материалы*</t>
  </si>
  <si>
    <t>1.1.2. Затраты на оплату труда</t>
  </si>
  <si>
    <t>1.2. Содержание жилья</t>
  </si>
  <si>
    <t>1.2.1. Затраты на материалы*</t>
  </si>
  <si>
    <t>1.2.2. Затраты на оплату труда</t>
  </si>
  <si>
    <t>1.2.4. Обслуживание ВДГО</t>
  </si>
  <si>
    <t>1.2.5. утилизация ТБО</t>
  </si>
  <si>
    <t>1.3. Цеховые расходы</t>
  </si>
  <si>
    <t>1.3.3. прочие расходы(спецодежда, медикаменты)</t>
  </si>
  <si>
    <t>1.4. Общеэксплуатационные расходы</t>
  </si>
  <si>
    <t xml:space="preserve">2. Услуги сторонних организаций </t>
  </si>
  <si>
    <t>3. Услуги банка</t>
  </si>
  <si>
    <t>Итого по бюджету</t>
  </si>
  <si>
    <t>Рентабельность 1%</t>
  </si>
  <si>
    <t>Всего по бюджету</t>
  </si>
  <si>
    <t>Теплоснабжение</t>
  </si>
  <si>
    <t>Водоснабжение</t>
  </si>
  <si>
    <t>Водоотведение</t>
  </si>
  <si>
    <t>Остаток денежных средств на 01.01.2012 г.</t>
  </si>
  <si>
    <t>Итого задолженность                            по оплате за КУ</t>
  </si>
  <si>
    <t>(слесарь-сантехник, плотник, электрик, сварщик)</t>
  </si>
  <si>
    <t>1.1.2.1. оплата труда (согласно штатного расписания)</t>
  </si>
  <si>
    <t>1.1.2.2. начисления (пенсионный фонд, НДФЛ, ФОМС) 34,9%</t>
  </si>
  <si>
    <t>1.2.2.1. оплата труда (согласно штатного расписания)</t>
  </si>
  <si>
    <t>1.3.2. начисления (пенсионный фонд, НДФЛ, ФОМС) 34,9%</t>
  </si>
  <si>
    <t xml:space="preserve">1.3.3. прочие расходы(спецодежда, медикаменты) повышение в связи с увеличением цен </t>
  </si>
  <si>
    <t>1.4.2. начисления (пенсионный фонд, НДФЛ, ФОМС) 34,9%</t>
  </si>
  <si>
    <t>Очистка придомовой территории от снега</t>
  </si>
  <si>
    <t>Вывоз мусора с придомовой территории в период весенне-осенней приборки</t>
  </si>
  <si>
    <t>Оплата за коммунальные услуги</t>
  </si>
  <si>
    <t>Начислено</t>
  </si>
  <si>
    <t>Собрано, перечислено</t>
  </si>
  <si>
    <t>1.2.2.2. начисления (пенсионный фонд, НДФЛ, ФОМС) 34,9%</t>
  </si>
  <si>
    <t>1.3.1. оплата труда мастера (согласно штатного расписания)</t>
  </si>
  <si>
    <t>2. Услуги сторонних организаций (не запланированы в тарифе 6,94)</t>
  </si>
  <si>
    <t>3. Услуги банка (не запланированы в тарифе 6,94)</t>
  </si>
  <si>
    <r>
      <t>Запланированные (тарифе 6,94 руб/м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)</t>
    </r>
  </si>
  <si>
    <t>1.2.3. автоуслуги по вывозу ТБО (ИП Зырянов) заложено 400 руб/маш*час</t>
  </si>
  <si>
    <t>1.2.3. автоуслуги по вывозу ТБО (ИП Зырянов) повышение стоимости маш*час с 01.07.2012 г. до 700 руб/маш*час</t>
  </si>
  <si>
    <r>
      <t>1.2.5. утилизация ТБО (повышение стоимости услуг с 01.07.2012 г.) до 172,50 руб/м</t>
    </r>
    <r>
      <rPr>
        <vertAlign val="superscript"/>
        <sz val="10"/>
        <rFont val="Arial Cyr"/>
        <family val="0"/>
      </rPr>
      <t>3</t>
    </r>
  </si>
  <si>
    <t>1.2.6. электроэнергия МОП (обслуживание эл/проводки в местах общего пользования, обслуживание приборов учета), обслуживание ОДПУ хол.воды, тепловой энергии (в тариф 6,94 не заложены)</t>
  </si>
  <si>
    <t>1.4.1. оплата труда АУП (директор, гл.инженер, бухгалтер-кассир, бухгалтер-экономист, юрист) заложено в тариф 42,08%</t>
  </si>
  <si>
    <t>1.4.1. оплата труда АУП (директор, гл.инженер, бухгалтер-кассир, бухгалтер-экономист, юрист) в связи с индексацией оплаты труда в 2011-2012 г.г.; оплата по ТК РФ 100%</t>
  </si>
  <si>
    <t>(Вятка-банк, Сбербанк, Россельхозбанк, Хлынов-банк) комиссия1,5% от сумм платежей, с 01.09.2012 г. комиссия В-Б, РСХБ 2%</t>
  </si>
  <si>
    <t>1.4.3. прочие затраты (канцтовары, обслуживание программ, связь, интернет, семинары, учеба, транспортные затраты, обслуживание оргтехники), судебные расходы, договорные отношения, оформление тех.документации и т.д. заложено в тариф 6,94 - 42,08%</t>
  </si>
  <si>
    <t>1.4.3. прочие затраты (канцтовары, обслуживание программ, связь, интернет, семинары, учеба, транспортные затраты, обслуживание оргтехники), судебные расходы, договорные отношения, оформление тех.документации и т.д. оплата 100%</t>
  </si>
  <si>
    <t>1.2.6. электроэнергия МОП (повышение оплаты в связи с установкой ОДПУ; из расчетов по ОДПУ на основании постановления 307 РФ от 23.05.2006) г.</t>
  </si>
  <si>
    <t>Электоэнергия МОП</t>
  </si>
  <si>
    <r>
      <t>Начислено по тарифу 6,94 руб/м</t>
    </r>
    <r>
      <rPr>
        <vertAlign val="superscript"/>
        <sz val="10"/>
        <rFont val="Arial Cyr"/>
        <family val="0"/>
      </rPr>
      <t xml:space="preserve">2, </t>
    </r>
    <r>
      <rPr>
        <sz val="10"/>
        <rFont val="Arial Cyr"/>
        <family val="0"/>
      </rPr>
      <t>утвержденному в 2010 г. по состоянию на 01.01.2013 г.</t>
    </r>
  </si>
  <si>
    <t>Отчет за 2012 год Юбилейная 4</t>
  </si>
  <si>
    <t>Остаток денежных средств на 01.01.12 г.</t>
  </si>
  <si>
    <t>Остаток на 01.12.2013 г.</t>
  </si>
  <si>
    <r>
      <t>Оплачено по тарифу 6,94 руб/м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по состоянию на 01.01.2013 г.</t>
    </r>
  </si>
  <si>
    <t>ЭОТ</t>
  </si>
  <si>
    <t>12,5 руб/м2</t>
  </si>
  <si>
    <t xml:space="preserve"> -70,3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</si>
</sst>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sz val="8"/>
      <color indexed="10"/>
      <name val="Arial Cyr"/>
      <family val="0"/>
    </font>
    <font>
      <b/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 horizontal="left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 quotePrefix="1">
      <alignment horizontal="left" wrapText="1"/>
    </xf>
    <xf numFmtId="0" fontId="8" fillId="0" borderId="1" xfId="0" applyFont="1" applyBorder="1" applyAlignment="1">
      <alignment/>
    </xf>
    <xf numFmtId="0" fontId="0" fillId="0" borderId="1" xfId="0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 quotePrefix="1">
      <alignment horizontal="left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 quotePrefix="1">
      <alignment horizontal="left" vertical="top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190500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412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37.75390625" style="0" customWidth="1"/>
    <col min="2" max="2" width="8.25390625" style="0" customWidth="1"/>
    <col min="3" max="3" width="33.25390625" style="0" customWidth="1"/>
    <col min="4" max="4" width="8.25390625" style="0" customWidth="1"/>
  </cols>
  <sheetData>
    <row r="1" ht="12.75">
      <c r="A1" s="2" t="s">
        <v>112</v>
      </c>
    </row>
    <row r="2" ht="12.75">
      <c r="A2" s="2"/>
    </row>
    <row r="3" spans="1:2" ht="12.75">
      <c r="A3" s="2" t="s">
        <v>113</v>
      </c>
      <c r="B3" s="2" t="s">
        <v>118</v>
      </c>
    </row>
    <row r="4" spans="1:4" ht="42.75" customHeight="1">
      <c r="A4" s="14" t="s">
        <v>111</v>
      </c>
      <c r="B4" s="13" t="s">
        <v>57</v>
      </c>
      <c r="C4" s="16" t="s">
        <v>115</v>
      </c>
      <c r="D4" s="12" t="s">
        <v>57</v>
      </c>
    </row>
    <row r="5" spans="1:4" ht="12.75">
      <c r="A5" s="12" t="s">
        <v>53</v>
      </c>
      <c r="B5" s="12">
        <v>203.2</v>
      </c>
      <c r="C5" s="12" t="s">
        <v>53</v>
      </c>
      <c r="D5" s="12">
        <v>190.5</v>
      </c>
    </row>
    <row r="6" spans="1:4" ht="12.75">
      <c r="A6" s="12" t="s">
        <v>54</v>
      </c>
      <c r="B6" s="12">
        <f>B7+B8+B9</f>
        <v>321.2</v>
      </c>
      <c r="C6" s="12" t="s">
        <v>54</v>
      </c>
      <c r="D6" s="12">
        <f>D7+D8+D9</f>
        <v>303.5</v>
      </c>
    </row>
    <row r="7" spans="1:4" ht="12.75">
      <c r="A7" s="15" t="s">
        <v>54</v>
      </c>
      <c r="B7" s="15">
        <v>162.9</v>
      </c>
      <c r="C7" s="15" t="s">
        <v>54</v>
      </c>
      <c r="D7" s="15">
        <v>155.4</v>
      </c>
    </row>
    <row r="8" spans="1:4" ht="12.75">
      <c r="A8" s="15" t="s">
        <v>55</v>
      </c>
      <c r="B8" s="15">
        <v>89.6</v>
      </c>
      <c r="C8" s="15" t="s">
        <v>55</v>
      </c>
      <c r="D8" s="15">
        <v>84.3</v>
      </c>
    </row>
    <row r="9" spans="1:4" ht="12.75">
      <c r="A9" s="15" t="s">
        <v>56</v>
      </c>
      <c r="B9" s="15">
        <v>68.7</v>
      </c>
      <c r="C9" s="15" t="s">
        <v>56</v>
      </c>
      <c r="D9" s="15">
        <v>63.8</v>
      </c>
    </row>
    <row r="10" spans="1:4" ht="12.75">
      <c r="A10" s="11" t="s">
        <v>58</v>
      </c>
      <c r="B10" s="11">
        <f>B5+B6</f>
        <v>524.4</v>
      </c>
      <c r="C10" s="11" t="s">
        <v>58</v>
      </c>
      <c r="D10" s="11">
        <f>D5+D6</f>
        <v>494</v>
      </c>
    </row>
    <row r="11" spans="1:3" ht="12.75">
      <c r="A11" s="2" t="s">
        <v>60</v>
      </c>
      <c r="B11" s="2">
        <f>B10-D10</f>
        <v>30.399999999999977</v>
      </c>
      <c r="C11" s="6"/>
    </row>
    <row r="12" spans="1:3" ht="12.75">
      <c r="A12" s="6"/>
      <c r="C12" s="6"/>
    </row>
    <row r="13" spans="1:4" ht="12.75">
      <c r="A13" s="2" t="s">
        <v>59</v>
      </c>
      <c r="B13" s="6"/>
      <c r="C13" s="6"/>
      <c r="D13" s="6"/>
    </row>
    <row r="14" spans="1:4" ht="15">
      <c r="A14" s="17" t="s">
        <v>99</v>
      </c>
      <c r="B14" s="18"/>
      <c r="C14" s="11" t="s">
        <v>61</v>
      </c>
      <c r="D14" s="18"/>
    </row>
    <row r="15" spans="1:4" ht="12.75">
      <c r="A15" s="18" t="s">
        <v>62</v>
      </c>
      <c r="B15" s="18">
        <f>B16+B17</f>
        <v>164.89999999999998</v>
      </c>
      <c r="C15" s="18" t="s">
        <v>62</v>
      </c>
      <c r="D15" s="18">
        <f>D16+D17</f>
        <v>177.8</v>
      </c>
    </row>
    <row r="16" spans="1:4" ht="12.75">
      <c r="A16" s="15" t="s">
        <v>63</v>
      </c>
      <c r="B16" s="15">
        <v>30.2</v>
      </c>
      <c r="C16" s="15" t="s">
        <v>63</v>
      </c>
      <c r="D16" s="15">
        <v>10.5</v>
      </c>
    </row>
    <row r="17" spans="1:4" ht="12.75">
      <c r="A17" s="15" t="s">
        <v>64</v>
      </c>
      <c r="B17" s="15">
        <f>B19+B20</f>
        <v>134.7</v>
      </c>
      <c r="C17" s="15" t="s">
        <v>64</v>
      </c>
      <c r="D17" s="15">
        <f>D19+D20</f>
        <v>167.3</v>
      </c>
    </row>
    <row r="18" spans="1:4" ht="12.75">
      <c r="A18" s="15" t="s">
        <v>83</v>
      </c>
      <c r="B18" s="15"/>
      <c r="C18" s="15" t="s">
        <v>83</v>
      </c>
      <c r="D18" s="15"/>
    </row>
    <row r="19" spans="1:4" ht="21">
      <c r="A19" s="19" t="s">
        <v>84</v>
      </c>
      <c r="B19" s="15">
        <v>100.5</v>
      </c>
      <c r="C19" s="19" t="s">
        <v>84</v>
      </c>
      <c r="D19" s="15">
        <v>134.5</v>
      </c>
    </row>
    <row r="20" spans="1:4" ht="21">
      <c r="A20" s="19" t="s">
        <v>85</v>
      </c>
      <c r="B20" s="15">
        <v>34.2</v>
      </c>
      <c r="C20" s="19" t="s">
        <v>85</v>
      </c>
      <c r="D20" s="15">
        <v>32.8</v>
      </c>
    </row>
    <row r="21" spans="1:4" ht="12.75">
      <c r="A21" s="18" t="s">
        <v>65</v>
      </c>
      <c r="B21" s="18">
        <f>B22+B23+B27+B28+B29+B30</f>
        <v>201.3</v>
      </c>
      <c r="C21" s="18" t="s">
        <v>65</v>
      </c>
      <c r="D21" s="18">
        <f>D22+D23+D27+D28+D29+D30</f>
        <v>264.5</v>
      </c>
    </row>
    <row r="22" spans="1:4" ht="12.75">
      <c r="A22" s="15" t="s">
        <v>66</v>
      </c>
      <c r="B22" s="15">
        <v>19.7</v>
      </c>
      <c r="C22" s="15" t="s">
        <v>66</v>
      </c>
      <c r="D22" s="15">
        <v>16.2</v>
      </c>
    </row>
    <row r="23" spans="1:4" ht="12.75">
      <c r="A23" s="15" t="s">
        <v>67</v>
      </c>
      <c r="B23" s="15">
        <f>B25+B26</f>
        <v>90</v>
      </c>
      <c r="C23" s="15" t="s">
        <v>67</v>
      </c>
      <c r="D23" s="15">
        <v>88.8</v>
      </c>
    </row>
    <row r="24" spans="1:4" ht="12.75">
      <c r="A24" s="15" t="s">
        <v>83</v>
      </c>
      <c r="B24" s="15"/>
      <c r="C24" s="15" t="s">
        <v>83</v>
      </c>
      <c r="D24" s="15"/>
    </row>
    <row r="25" spans="1:4" ht="21">
      <c r="A25" s="19" t="s">
        <v>86</v>
      </c>
      <c r="B25" s="15">
        <v>67</v>
      </c>
      <c r="C25" s="19" t="s">
        <v>86</v>
      </c>
      <c r="D25" s="15">
        <v>67.7</v>
      </c>
    </row>
    <row r="26" spans="1:4" ht="21">
      <c r="A26" s="19" t="s">
        <v>85</v>
      </c>
      <c r="B26" s="15">
        <v>23</v>
      </c>
      <c r="C26" s="19" t="s">
        <v>95</v>
      </c>
      <c r="D26" s="15">
        <v>8.1</v>
      </c>
    </row>
    <row r="27" spans="1:4" ht="52.5">
      <c r="A27" s="16" t="s">
        <v>100</v>
      </c>
      <c r="B27" s="18">
        <v>58.8</v>
      </c>
      <c r="C27" s="14" t="s">
        <v>101</v>
      </c>
      <c r="D27" s="18">
        <v>70.8</v>
      </c>
    </row>
    <row r="28" spans="1:4" ht="12.75">
      <c r="A28" s="12" t="s">
        <v>68</v>
      </c>
      <c r="B28" s="18">
        <v>0</v>
      </c>
      <c r="C28" s="12" t="s">
        <v>68</v>
      </c>
      <c r="D28" s="18">
        <v>0</v>
      </c>
    </row>
    <row r="29" spans="1:4" ht="42">
      <c r="A29" s="20" t="s">
        <v>69</v>
      </c>
      <c r="B29" s="18">
        <v>11.8</v>
      </c>
      <c r="C29" s="14" t="s">
        <v>102</v>
      </c>
      <c r="D29" s="18">
        <v>18.1</v>
      </c>
    </row>
    <row r="30" spans="1:4" ht="80.25" customHeight="1">
      <c r="A30" s="16" t="s">
        <v>103</v>
      </c>
      <c r="B30" s="18">
        <v>21</v>
      </c>
      <c r="C30" s="16" t="s">
        <v>109</v>
      </c>
      <c r="D30" s="18">
        <v>70.6</v>
      </c>
    </row>
    <row r="31" spans="1:4" ht="12.75">
      <c r="A31" s="12" t="s">
        <v>70</v>
      </c>
      <c r="B31" s="12">
        <f>B32+B33+B34</f>
        <v>4.5</v>
      </c>
      <c r="C31" s="12" t="s">
        <v>70</v>
      </c>
      <c r="D31" s="12">
        <f>D32+D33+D34</f>
        <v>4.5</v>
      </c>
    </row>
    <row r="32" spans="1:4" ht="21">
      <c r="A32" s="19" t="s">
        <v>96</v>
      </c>
      <c r="B32" s="15">
        <v>2</v>
      </c>
      <c r="C32" s="19" t="s">
        <v>96</v>
      </c>
      <c r="D32" s="15">
        <v>2</v>
      </c>
    </row>
    <row r="33" spans="1:4" ht="21">
      <c r="A33" s="19" t="s">
        <v>87</v>
      </c>
      <c r="B33" s="15">
        <v>0.6</v>
      </c>
      <c r="C33" s="19" t="s">
        <v>87</v>
      </c>
      <c r="D33" s="15">
        <v>0.6</v>
      </c>
    </row>
    <row r="34" spans="1:4" ht="31.5" customHeight="1">
      <c r="A34" s="22" t="s">
        <v>71</v>
      </c>
      <c r="B34" s="15">
        <v>1.9</v>
      </c>
      <c r="C34" s="19" t="s">
        <v>88</v>
      </c>
      <c r="D34" s="15">
        <v>1.9</v>
      </c>
    </row>
    <row r="35" spans="1:4" ht="12.75">
      <c r="A35" s="12" t="s">
        <v>72</v>
      </c>
      <c r="B35" s="12">
        <f>B36+B37+B38</f>
        <v>81.5</v>
      </c>
      <c r="C35" s="12" t="s">
        <v>72</v>
      </c>
      <c r="D35" s="12">
        <f>D36+D37+D38</f>
        <v>263.3</v>
      </c>
    </row>
    <row r="36" spans="1:4" ht="41.25">
      <c r="A36" s="23" t="s">
        <v>104</v>
      </c>
      <c r="B36" s="15">
        <v>54.1</v>
      </c>
      <c r="C36" s="19" t="s">
        <v>105</v>
      </c>
      <c r="D36" s="15">
        <v>154.9</v>
      </c>
    </row>
    <row r="37" spans="1:4" ht="21">
      <c r="A37" s="19" t="s">
        <v>89</v>
      </c>
      <c r="B37" s="15">
        <v>18.4</v>
      </c>
      <c r="C37" s="19" t="s">
        <v>89</v>
      </c>
      <c r="D37" s="15">
        <v>33.2</v>
      </c>
    </row>
    <row r="38" spans="1:4" ht="60.75">
      <c r="A38" s="23" t="s">
        <v>107</v>
      </c>
      <c r="B38" s="15">
        <v>9</v>
      </c>
      <c r="C38" s="23" t="s">
        <v>108</v>
      </c>
      <c r="D38" s="15">
        <v>75.2</v>
      </c>
    </row>
    <row r="39" spans="1:4" ht="26.25">
      <c r="A39" s="20" t="s">
        <v>73</v>
      </c>
      <c r="B39" s="18">
        <v>0</v>
      </c>
      <c r="C39" s="14" t="s">
        <v>97</v>
      </c>
      <c r="D39" s="18">
        <v>3.3</v>
      </c>
    </row>
    <row r="40" spans="1:4" ht="12.75">
      <c r="A40" s="12"/>
      <c r="B40" s="18"/>
      <c r="C40" s="21" t="s">
        <v>90</v>
      </c>
      <c r="D40" s="15">
        <v>1.6</v>
      </c>
    </row>
    <row r="41" spans="1:4" ht="21">
      <c r="A41" s="12"/>
      <c r="B41" s="18"/>
      <c r="C41" s="21" t="s">
        <v>91</v>
      </c>
      <c r="D41" s="15">
        <v>1.7</v>
      </c>
    </row>
    <row r="42" spans="1:4" ht="30" customHeight="1">
      <c r="A42" s="12" t="s">
        <v>74</v>
      </c>
      <c r="B42" s="18">
        <v>0</v>
      </c>
      <c r="C42" s="14" t="s">
        <v>98</v>
      </c>
      <c r="D42" s="18">
        <v>91.7</v>
      </c>
    </row>
    <row r="43" spans="1:4" ht="30.75">
      <c r="A43" s="12"/>
      <c r="B43" s="18"/>
      <c r="C43" s="19" t="s">
        <v>106</v>
      </c>
      <c r="D43" s="15">
        <v>91.7</v>
      </c>
    </row>
    <row r="44" spans="1:4" ht="12.75">
      <c r="A44" s="11" t="s">
        <v>75</v>
      </c>
      <c r="B44" s="11">
        <f>B15+B21+B31+B35+B39+B42</f>
        <v>452.2</v>
      </c>
      <c r="C44" s="11" t="s">
        <v>75</v>
      </c>
      <c r="D44" s="11">
        <f>D15+D21+D31+D35+D39+D42</f>
        <v>805.1</v>
      </c>
    </row>
    <row r="45" spans="1:4" ht="12.75">
      <c r="A45" t="s">
        <v>76</v>
      </c>
      <c r="B45" s="7">
        <f>B44*0.01</f>
        <v>4.522</v>
      </c>
      <c r="C45" t="s">
        <v>76</v>
      </c>
      <c r="D45" s="7">
        <f>D44*0.01</f>
        <v>8.051</v>
      </c>
    </row>
    <row r="46" spans="1:4" ht="12.75">
      <c r="A46" s="2" t="s">
        <v>77</v>
      </c>
      <c r="B46" s="8">
        <f>B44+B45</f>
        <v>456.722</v>
      </c>
      <c r="C46" s="2" t="s">
        <v>77</v>
      </c>
      <c r="D46" s="8">
        <f>D44+D45</f>
        <v>813.1510000000001</v>
      </c>
    </row>
    <row r="47" spans="1:4" ht="12.75">
      <c r="A47" t="s">
        <v>6</v>
      </c>
      <c r="C47" s="2" t="s">
        <v>116</v>
      </c>
      <c r="D47" s="2" t="s">
        <v>117</v>
      </c>
    </row>
    <row r="48" spans="1:8" ht="26.25">
      <c r="A48" s="9" t="s">
        <v>81</v>
      </c>
      <c r="B48" s="2">
        <v>-70.3</v>
      </c>
      <c r="C48" s="2"/>
      <c r="D48" s="2" t="s">
        <v>6</v>
      </c>
      <c r="H48" t="s">
        <v>6</v>
      </c>
    </row>
    <row r="49" spans="1:4" ht="12.75">
      <c r="A49" s="9"/>
      <c r="B49" s="2"/>
      <c r="C49" s="2"/>
      <c r="D49" s="2"/>
    </row>
    <row r="50" spans="1:2" ht="12.75">
      <c r="A50" s="2" t="s">
        <v>114</v>
      </c>
      <c r="B50" s="8">
        <f>D10+B48-D46</f>
        <v>-389.4510000000001</v>
      </c>
    </row>
    <row r="51" ht="12.75">
      <c r="A51" t="s">
        <v>6</v>
      </c>
    </row>
    <row r="52" ht="12.75">
      <c r="A52" s="2" t="s">
        <v>92</v>
      </c>
    </row>
    <row r="53" spans="1:4" ht="26.25">
      <c r="A53" s="11" t="s">
        <v>93</v>
      </c>
      <c r="B53" s="13" t="s">
        <v>57</v>
      </c>
      <c r="C53" s="11" t="s">
        <v>94</v>
      </c>
      <c r="D53" s="13" t="s">
        <v>57</v>
      </c>
    </row>
    <row r="54" spans="1:4" ht="12.75">
      <c r="A54" s="12" t="s">
        <v>78</v>
      </c>
      <c r="B54" s="12">
        <v>122.7</v>
      </c>
      <c r="C54" s="12" t="s">
        <v>78</v>
      </c>
      <c r="D54" s="12">
        <v>108.9</v>
      </c>
    </row>
    <row r="55" spans="1:4" ht="12.75">
      <c r="A55" s="12" t="s">
        <v>79</v>
      </c>
      <c r="B55" s="12">
        <v>17.2</v>
      </c>
      <c r="C55" s="12" t="s">
        <v>79</v>
      </c>
      <c r="D55" s="12">
        <v>15.3</v>
      </c>
    </row>
    <row r="56" spans="1:4" ht="12.75">
      <c r="A56" s="12" t="s">
        <v>80</v>
      </c>
      <c r="B56" s="12">
        <v>18.6</v>
      </c>
      <c r="C56" s="12" t="s">
        <v>80</v>
      </c>
      <c r="D56" s="12">
        <v>16.8</v>
      </c>
    </row>
    <row r="57" spans="1:4" ht="12.75">
      <c r="A57" s="12" t="s">
        <v>110</v>
      </c>
      <c r="B57" s="12">
        <v>68.7</v>
      </c>
      <c r="C57" s="12" t="s">
        <v>110</v>
      </c>
      <c r="D57" s="12">
        <v>20</v>
      </c>
    </row>
    <row r="58" spans="1:4" ht="26.25">
      <c r="A58" s="10" t="s">
        <v>82</v>
      </c>
      <c r="B58" s="2" t="s">
        <v>6</v>
      </c>
      <c r="C58" s="2"/>
      <c r="D58" s="2">
        <f>B54-D54+B55-D55+B56-D56-D57+B57</f>
        <v>66.2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L10" sqref="L10"/>
    </sheetView>
  </sheetViews>
  <sheetFormatPr defaultColWidth="9.00390625" defaultRowHeight="12.75"/>
  <cols>
    <col min="2" max="2" width="15.625" style="0" customWidth="1"/>
  </cols>
  <sheetData>
    <row r="1" spans="1:9" ht="26.25" customHeight="1">
      <c r="A1" s="24" t="s">
        <v>46</v>
      </c>
      <c r="B1" s="25"/>
      <c r="C1" s="25"/>
      <c r="D1" s="25"/>
      <c r="E1" s="25"/>
      <c r="F1" s="25"/>
      <c r="G1" s="25"/>
      <c r="H1" s="25"/>
      <c r="I1" s="25"/>
    </row>
    <row r="3" ht="12.75">
      <c r="A3" t="s">
        <v>0</v>
      </c>
    </row>
    <row r="5" spans="1:3" ht="12.75">
      <c r="A5" s="1" t="s">
        <v>1</v>
      </c>
      <c r="C5">
        <v>2460</v>
      </c>
    </row>
    <row r="6" spans="1:3" ht="12.75">
      <c r="A6" t="s">
        <v>2</v>
      </c>
      <c r="C6">
        <v>1833</v>
      </c>
    </row>
    <row r="7" spans="1:3" ht="12.75">
      <c r="A7" t="s">
        <v>3</v>
      </c>
      <c r="C7" t="s">
        <v>47</v>
      </c>
    </row>
    <row r="8" spans="1:3" ht="12.75">
      <c r="A8" t="s">
        <v>4</v>
      </c>
      <c r="C8" s="1" t="s">
        <v>48</v>
      </c>
    </row>
    <row r="9" ht="12.75">
      <c r="A9" s="1" t="s">
        <v>24</v>
      </c>
    </row>
    <row r="10" spans="1:7" ht="12.75">
      <c r="A10" s="4" t="s">
        <v>9</v>
      </c>
      <c r="B10" s="3"/>
      <c r="C10" s="3"/>
      <c r="D10" s="3"/>
      <c r="E10" s="3"/>
      <c r="F10" s="3"/>
      <c r="G10" s="3"/>
    </row>
    <row r="11" ht="12.75">
      <c r="A11" t="s">
        <v>5</v>
      </c>
    </row>
    <row r="12" ht="12.75">
      <c r="A12" t="s">
        <v>49</v>
      </c>
    </row>
    <row r="14" spans="1:6" ht="12.75">
      <c r="A14" s="5" t="s">
        <v>50</v>
      </c>
      <c r="B14" s="3"/>
      <c r="C14" s="3"/>
      <c r="D14" s="3"/>
      <c r="E14" s="3"/>
      <c r="F14" s="3"/>
    </row>
    <row r="16" ht="12.75">
      <c r="A16" t="s">
        <v>6</v>
      </c>
    </row>
    <row r="19" ht="12.75">
      <c r="A19" t="s">
        <v>7</v>
      </c>
    </row>
    <row r="21" ht="12.75">
      <c r="A21" s="1" t="s">
        <v>51</v>
      </c>
    </row>
    <row r="23" ht="12.75">
      <c r="A23" s="1" t="s">
        <v>52</v>
      </c>
    </row>
    <row r="25" ht="12.75">
      <c r="A25" t="s">
        <v>8</v>
      </c>
    </row>
    <row r="57" ht="12.75">
      <c r="A57" s="2" t="s">
        <v>10</v>
      </c>
    </row>
    <row r="58" spans="1:9" ht="27" customHeight="1">
      <c r="A58" s="26" t="s">
        <v>11</v>
      </c>
      <c r="B58" s="26"/>
      <c r="C58" s="26"/>
      <c r="D58" s="26"/>
      <c r="E58" s="26"/>
      <c r="F58" s="26"/>
      <c r="G58" s="26"/>
      <c r="H58" s="26"/>
      <c r="I58" s="26"/>
    </row>
    <row r="59" ht="12.75">
      <c r="A59" s="1" t="s">
        <v>12</v>
      </c>
    </row>
    <row r="60" spans="1:3" ht="12.75">
      <c r="A60" t="s">
        <v>13</v>
      </c>
      <c r="C60" t="s">
        <v>15</v>
      </c>
    </row>
    <row r="61" spans="1:3" ht="12.75">
      <c r="A61" t="s">
        <v>14</v>
      </c>
      <c r="C61" t="s">
        <v>16</v>
      </c>
    </row>
    <row r="63" ht="12.75">
      <c r="A63" s="1" t="s">
        <v>18</v>
      </c>
    </row>
    <row r="64" ht="12.75">
      <c r="A64" t="s">
        <v>17</v>
      </c>
    </row>
    <row r="66" ht="12.75">
      <c r="A66" s="1" t="s">
        <v>28</v>
      </c>
    </row>
    <row r="68" ht="12.75">
      <c r="A68" s="1" t="s">
        <v>26</v>
      </c>
    </row>
    <row r="69" ht="12.75">
      <c r="A69" s="1" t="s">
        <v>27</v>
      </c>
    </row>
    <row r="70" ht="12.75">
      <c r="A70" s="1"/>
    </row>
    <row r="71" ht="12.75">
      <c r="A71" s="1" t="s">
        <v>29</v>
      </c>
    </row>
    <row r="73" spans="1:5" ht="12.75">
      <c r="A73" t="s">
        <v>19</v>
      </c>
      <c r="E73" s="1" t="s">
        <v>33</v>
      </c>
    </row>
    <row r="74" spans="1:5" ht="12.75">
      <c r="A74" t="s">
        <v>25</v>
      </c>
      <c r="E74" s="1" t="s">
        <v>34</v>
      </c>
    </row>
    <row r="76" spans="1:4" ht="12.75">
      <c r="A76" t="s">
        <v>20</v>
      </c>
      <c r="D76" s="1" t="s">
        <v>30</v>
      </c>
    </row>
    <row r="118" ht="12.75">
      <c r="A118" t="s">
        <v>21</v>
      </c>
    </row>
    <row r="120" ht="12.75">
      <c r="A120" t="s">
        <v>0</v>
      </c>
    </row>
    <row r="121" spans="1:5" ht="12.75">
      <c r="A121" s="1" t="s">
        <v>40</v>
      </c>
      <c r="E121" t="s">
        <v>32</v>
      </c>
    </row>
    <row r="122" spans="1:5" ht="12.75">
      <c r="A122" t="s">
        <v>22</v>
      </c>
      <c r="E122" t="s">
        <v>35</v>
      </c>
    </row>
    <row r="123" spans="1:5" ht="12.75">
      <c r="A123" t="s">
        <v>23</v>
      </c>
      <c r="E123" t="s">
        <v>36</v>
      </c>
    </row>
    <row r="125" ht="12.75">
      <c r="A125" s="1" t="s">
        <v>31</v>
      </c>
    </row>
    <row r="127" ht="12.75">
      <c r="A127" s="1" t="s">
        <v>37</v>
      </c>
    </row>
    <row r="130" ht="12.75">
      <c r="A130" s="1" t="s">
        <v>38</v>
      </c>
    </row>
    <row r="132" ht="12.75">
      <c r="A132" s="1" t="s">
        <v>39</v>
      </c>
    </row>
    <row r="134" ht="12.75">
      <c r="A134" t="s">
        <v>41</v>
      </c>
    </row>
    <row r="135" ht="12.75">
      <c r="A135" t="s">
        <v>42</v>
      </c>
    </row>
    <row r="136" ht="12.75">
      <c r="A136" t="s">
        <v>43</v>
      </c>
    </row>
    <row r="137" ht="12.75">
      <c r="A137" t="s">
        <v>44</v>
      </c>
    </row>
    <row r="138" ht="12.75">
      <c r="A138" t="s">
        <v>45</v>
      </c>
    </row>
  </sheetData>
  <mergeCells count="2">
    <mergeCell ref="A1:I1"/>
    <mergeCell ref="A58:I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WORK</cp:lastModifiedBy>
  <cp:lastPrinted>2013-02-06T05:59:51Z</cp:lastPrinted>
  <dcterms:created xsi:type="dcterms:W3CDTF">2012-12-12T09:09:50Z</dcterms:created>
  <dcterms:modified xsi:type="dcterms:W3CDTF">2013-02-06T06:21:30Z</dcterms:modified>
  <cp:category/>
  <cp:version/>
  <cp:contentType/>
  <cp:contentStatus/>
</cp:coreProperties>
</file>